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WS-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<sst xmlns="http://schemas.openxmlformats.org/spreadsheetml/2006/main" uniqueCount="52">
  <si>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Sl.No</t>
  </si>
  <si>
    <t>Description</t>
  </si>
  <si>
    <t>Source</t>
  </si>
  <si>
    <t>Rate Per Meters</t>
  </si>
  <si>
    <t>Meters</t>
  </si>
  <si>
    <t>Cost</t>
  </si>
  <si>
    <t>PAWS-3</t>
  </si>
  <si>
    <t>1A</t>
  </si>
  <si>
    <t>Fibre cost</t>
  </si>
  <si>
    <t>1B</t>
  </si>
  <si>
    <t>Stay wire cost</t>
  </si>
  <si>
    <t>1C</t>
  </si>
  <si>
    <t>Patch Card cost</t>
  </si>
  <si>
    <t>1D</t>
  </si>
  <si>
    <t>Termination Box Cost</t>
  </si>
  <si>
    <t>1E</t>
  </si>
  <si>
    <t>A1</t>
  </si>
  <si>
    <t>1F</t>
  </si>
  <si>
    <t>A2</t>
  </si>
  <si>
    <t>1G</t>
  </si>
  <si>
    <t>Transport Cost</t>
  </si>
  <si>
    <t>Total project cost</t>
  </si>
  <si>
    <t>IBD fiber cost Site A</t>
  </si>
  <si>
    <t>Fixed</t>
  </si>
  <si>
    <t>IBD fiber cost Site B</t>
  </si>
  <si>
    <t>IBD cost</t>
  </si>
  <si>
    <t>Manual</t>
  </si>
  <si>
    <t>Laying cost</t>
  </si>
  <si>
    <t>Excess</t>
  </si>
  <si>
    <t>Sub total</t>
  </si>
  <si>
    <t>7.1.5</t>
  </si>
  <si>
    <t>Capital total</t>
  </si>
  <si>
    <t xml:space="preserve">Cost of Maintenance without O&amp;M </t>
  </si>
  <si>
    <t>Pulse</t>
  </si>
  <si>
    <t>Cost of O &amp; M</t>
  </si>
  <si>
    <t>Future fiber requirements for maintance for one year</t>
  </si>
  <si>
    <t>Other Expenses</t>
  </si>
  <si>
    <t>Operational Cost</t>
  </si>
  <si>
    <t>PO Value</t>
  </si>
  <si>
    <t>OTC</t>
  </si>
  <si>
    <t>Po Duration in years. In case there is no end date 5 years to be considered.</t>
  </si>
  <si>
    <t>Inward for the first year</t>
  </si>
  <si>
    <t>Inward from second year</t>
  </si>
  <si>
    <t>Inward for the complete period of the PO</t>
  </si>
  <si>
    <t>Free cash flow after Operational cost</t>
  </si>
  <si>
    <t>Years taken to recover the Capital cost</t>
  </si>
  <si>
    <t>PAWS-2</t>
  </si>
  <si>
    <t>Variance</t>
  </si>
  <si>
    <t>Project cost including cable, stya wire, bobbin, transport, A1, A2 and splicing</t>
  </si>
  <si>
    <t>Sub Total</t>
  </si>
  <si>
    <t xml:space="preserve"> 7.5</t>
  </si>
  <si>
    <t>3639 -- Airtel - Reckitt Benckiser India Private Limited - Mysuru, Karnataka (RA 2466823)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</si>
</sst>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00FFFF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0"/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0"/>
  <sheetViews>
    <sheetView tabSelected="1" workbookViewId="0" showGridLines="true" showRowColHeaders="1">
      <selection activeCell="G2" sqref="G2"/>
    </sheetView>
  </sheetViews>
  <sheetFormatPr defaultRowHeight="14.4" outlineLevelRow="0" outlineLevelCol="0"/>
  <sheetData>
    <row r="1" spans="1:13">
      <c r="A1" s="6" t="s">
        <v>51</v>
      </c>
    </row>
    <row r="2" spans="1:13">
      <c r="A2" s="7" t="s">
        <v>6</v>
      </c>
      <c r="B2" s="1"/>
      <c r="C2" s="1"/>
      <c r="D2" s="1"/>
      <c r="E2" s="1"/>
      <c r="F2" s="1"/>
      <c r="G2" s="7" t="s">
        <v>46</v>
      </c>
      <c r="H2" s="1"/>
      <c r="I2" s="1"/>
      <c r="J2" s="1"/>
      <c r="K2" s="1"/>
      <c r="L2" s="1"/>
      <c r="M2" s="1" t="s">
        <v>47</v>
      </c>
    </row>
    <row r="3" spans="1:1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0</v>
      </c>
      <c r="H3" s="2" t="s">
        <v>1</v>
      </c>
      <c r="I3" s="2" t="s">
        <v>2</v>
      </c>
      <c r="J3" s="2" t="s">
        <v>3</v>
      </c>
      <c r="K3" s="2" t="s">
        <v>4</v>
      </c>
      <c r="L3" s="2" t="s">
        <v>5</v>
      </c>
      <c r="M3" s="1"/>
    </row>
    <row r="4" spans="1:13">
      <c r="A4" s="1" t="s">
        <v>7</v>
      </c>
      <c r="B4" s="1" t="s">
        <v>8</v>
      </c>
      <c r="C4" s="1"/>
      <c r="D4" s="1">
        <v>5.2</v>
      </c>
      <c r="E4" s="1">
        <v>2000</v>
      </c>
      <c r="F4" s="1">
        <v>10400.0</v>
      </c>
      <c r="G4" s="1"/>
      <c r="H4" s="1"/>
      <c r="I4" s="1"/>
      <c r="J4" s="1"/>
      <c r="K4" s="1"/>
      <c r="L4" s="1"/>
      <c r="M4" s="1"/>
    </row>
    <row r="5" spans="1:13">
      <c r="A5" s="1" t="s">
        <v>9</v>
      </c>
      <c r="B5" s="1" t="s">
        <v>10</v>
      </c>
      <c r="C5" s="1"/>
      <c r="D5" s="1"/>
      <c r="E5" s="1">
        <v>0</v>
      </c>
      <c r="F5" s="1">
        <v>525</v>
      </c>
      <c r="G5" s="1"/>
      <c r="H5" s="1"/>
      <c r="I5" s="1"/>
      <c r="J5" s="1"/>
      <c r="K5" s="1"/>
      <c r="L5" s="1"/>
      <c r="M5" s="1"/>
    </row>
    <row r="6" spans="1:13">
      <c r="A6" s="1" t="s">
        <v>11</v>
      </c>
      <c r="B6" s="1" t="s">
        <v>12</v>
      </c>
      <c r="C6" s="1"/>
      <c r="D6" s="1">
        <v>0</v>
      </c>
      <c r="E6" s="1">
        <v>0</v>
      </c>
      <c r="F6" s="1">
        <v>220</v>
      </c>
      <c r="G6" s="1"/>
      <c r="H6" s="1"/>
      <c r="I6" s="1"/>
      <c r="J6" s="1"/>
      <c r="K6" s="1"/>
      <c r="L6" s="1"/>
      <c r="M6" s="1"/>
    </row>
    <row r="7" spans="1:13">
      <c r="A7" s="1" t="s">
        <v>13</v>
      </c>
      <c r="B7" s="1" t="s">
        <v>14</v>
      </c>
      <c r="C7" s="1"/>
      <c r="D7" s="1"/>
      <c r="E7" s="1">
        <v>0</v>
      </c>
      <c r="F7" s="1">
        <v>330</v>
      </c>
      <c r="G7" s="1"/>
      <c r="H7" s="1"/>
      <c r="I7" s="1"/>
      <c r="J7" s="1"/>
      <c r="K7" s="1"/>
      <c r="L7" s="1"/>
      <c r="M7" s="1"/>
    </row>
    <row r="8" spans="1:13">
      <c r="A8" s="1" t="s">
        <v>15</v>
      </c>
      <c r="B8" s="1" t="s">
        <v>16</v>
      </c>
      <c r="C8" s="1"/>
      <c r="D8" s="1"/>
      <c r="E8" s="1">
        <v>0</v>
      </c>
      <c r="F8" s="1"/>
      <c r="G8" s="1"/>
      <c r="H8" s="1"/>
      <c r="I8" s="1"/>
      <c r="J8" s="1"/>
      <c r="K8" s="1"/>
      <c r="L8" s="1"/>
      <c r="M8" s="1"/>
    </row>
    <row r="9" spans="1:13">
      <c r="A9" s="1" t="s">
        <v>17</v>
      </c>
      <c r="B9" s="1" t="s">
        <v>18</v>
      </c>
      <c r="C9" s="1"/>
      <c r="D9" s="1"/>
      <c r="E9" s="1">
        <v>0</v>
      </c>
      <c r="F9" s="1"/>
      <c r="G9" s="1"/>
      <c r="H9" s="1"/>
      <c r="I9" s="1"/>
      <c r="J9" s="1"/>
      <c r="K9" s="1"/>
      <c r="L9" s="1"/>
      <c r="M9" s="1"/>
    </row>
    <row r="10" spans="1:13">
      <c r="A10" s="1" t="s">
        <v>19</v>
      </c>
      <c r="B10" s="1" t="s">
        <v>20</v>
      </c>
      <c r="C10" s="1"/>
      <c r="D10" s="1"/>
      <c r="E10" s="1">
        <v>0</v>
      </c>
      <c r="F10" s="1">
        <v>0</v>
      </c>
      <c r="G10" s="1"/>
      <c r="H10" s="1"/>
      <c r="I10" s="1"/>
      <c r="J10" s="1"/>
      <c r="K10" s="1"/>
      <c r="L10" s="1"/>
      <c r="M10" s="1"/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s="1">
        <v>1</v>
      </c>
      <c r="B12" s="1" t="s">
        <v>21</v>
      </c>
      <c r="C12" s="1"/>
      <c r="D12" s="1">
        <v>5.7375</v>
      </c>
      <c r="E12" s="1">
        <f>SUM(E4 + E5 + E6 + E7 + E10)</f>
        <v>2000</v>
      </c>
      <c r="F12" s="1">
        <f>SUM(F4 + F5 + F6 + F7 + F10)</f>
        <v>11475</v>
      </c>
      <c r="G12" s="1">
        <v>1</v>
      </c>
      <c r="H12" s="1" t="s">
        <v>48</v>
      </c>
      <c r="I12" s="1" t="s">
        <v>23</v>
      </c>
      <c r="J12" s="1">
        <v>20</v>
      </c>
      <c r="K12" s="1">
        <v>1552</v>
      </c>
      <c r="L12" s="1">
        <f>J12 * K12</f>
        <v>31040</v>
      </c>
      <c r="M12" s="1">
        <f>F12 - L12</f>
        <v>-19565</v>
      </c>
    </row>
    <row r="13" spans="1: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>
      <c r="A14" s="1">
        <v>2</v>
      </c>
      <c r="B14" s="1" t="s">
        <v>22</v>
      </c>
      <c r="C14" s="1" t="s">
        <v>23</v>
      </c>
      <c r="D14" s="1">
        <v>10</v>
      </c>
      <c r="E14" s="1">
        <v>180</v>
      </c>
      <c r="F14" s="1">
        <f>E14 * D14</f>
        <v>1800</v>
      </c>
      <c r="G14" s="1">
        <v>2</v>
      </c>
      <c r="H14" s="1" t="s">
        <v>22</v>
      </c>
      <c r="I14" s="1" t="s">
        <v>23</v>
      </c>
      <c r="J14" s="1">
        <v>10</v>
      </c>
      <c r="K14" s="1">
        <v>180</v>
      </c>
      <c r="L14" s="1">
        <f>K14 * J14</f>
        <v>1800</v>
      </c>
      <c r="M14" s="1">
        <f>F14 - L14</f>
        <v>0</v>
      </c>
    </row>
    <row r="15" spans="1:13">
      <c r="A15" s="1">
        <v>3</v>
      </c>
      <c r="B15" s="1" t="s">
        <v>24</v>
      </c>
      <c r="C15" s="1" t="s">
        <v>23</v>
      </c>
      <c r="D15" s="1">
        <v>10</v>
      </c>
      <c r="E15" s="1">
        <v>100</v>
      </c>
      <c r="F15" s="1">
        <f>E15 * D15</f>
        <v>1000</v>
      </c>
      <c r="G15" s="1">
        <v>3</v>
      </c>
      <c r="H15" s="1" t="s">
        <v>24</v>
      </c>
      <c r="I15" s="1" t="s">
        <v>23</v>
      </c>
      <c r="J15" s="1">
        <v>10</v>
      </c>
      <c r="K15" s="1">
        <v>100</v>
      </c>
      <c r="L15" s="1">
        <f>K15 * J15</f>
        <v>1000</v>
      </c>
      <c r="M15" s="1">
        <f>F15 - L15</f>
        <v>0</v>
      </c>
    </row>
    <row r="16" spans="1:13">
      <c r="A16" s="1">
        <v>4</v>
      </c>
      <c r="B16" s="1" t="s">
        <v>25</v>
      </c>
      <c r="C16" s="1" t="s">
        <v>26</v>
      </c>
      <c r="D16" s="1">
        <v>0</v>
      </c>
      <c r="E16" s="1">
        <v>0</v>
      </c>
      <c r="F16" s="1">
        <v>5155</v>
      </c>
      <c r="G16" s="1">
        <v>4</v>
      </c>
      <c r="H16" s="1" t="s">
        <v>25</v>
      </c>
      <c r="I16" s="1" t="s">
        <v>26</v>
      </c>
      <c r="J16" s="1">
        <v>0</v>
      </c>
      <c r="K16" s="1">
        <v>3000</v>
      </c>
      <c r="L16" s="1">
        <v>3000</v>
      </c>
      <c r="M16" s="1">
        <f>F16 - L16</f>
        <v>2155</v>
      </c>
    </row>
    <row r="17" spans="1:13">
      <c r="A17" s="1">
        <v>5</v>
      </c>
      <c r="B17" s="1" t="s">
        <v>27</v>
      </c>
      <c r="C17" s="1" t="s">
        <v>26</v>
      </c>
      <c r="D17" s="1">
        <v>0</v>
      </c>
      <c r="E17" s="1">
        <v>0</v>
      </c>
      <c r="F17" s="1">
        <v>8000</v>
      </c>
      <c r="G17" s="1"/>
      <c r="H17" s="1"/>
      <c r="I17" s="1"/>
      <c r="J17" s="1"/>
      <c r="K17" s="1"/>
      <c r="L17" s="1"/>
      <c r="M17" s="1">
        <v>8000</v>
      </c>
    </row>
    <row r="18" spans="1:13">
      <c r="A18" s="1">
        <v>6</v>
      </c>
      <c r="B18" s="1" t="s">
        <v>28</v>
      </c>
      <c r="C18" s="1" t="s">
        <v>23</v>
      </c>
      <c r="D18" s="1">
        <v>20</v>
      </c>
      <c r="E18" s="1">
        <v>200</v>
      </c>
      <c r="F18" s="1">
        <f>E18 * D18</f>
        <v>4000</v>
      </c>
      <c r="G18" s="1">
        <v>4.1</v>
      </c>
      <c r="H18" s="1" t="s">
        <v>28</v>
      </c>
      <c r="I18" s="1" t="s">
        <v>23</v>
      </c>
      <c r="J18" s="1">
        <v>20</v>
      </c>
      <c r="K18" s="1">
        <v>200</v>
      </c>
      <c r="L18" s="1">
        <f>K18 * J18</f>
        <v>4000</v>
      </c>
      <c r="M18" s="1">
        <f>F18 - L18</f>
        <v>0</v>
      </c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>
        <v>7.1</v>
      </c>
      <c r="B20" s="1" t="s">
        <v>29</v>
      </c>
      <c r="C20" s="1"/>
      <c r="D20" s="1"/>
      <c r="E20" s="1"/>
      <c r="F20" s="1">
        <f>SUM(F14 + F15 + F16 + F17 + F18)</f>
        <v>19955</v>
      </c>
      <c r="G20" s="1"/>
      <c r="H20" s="1" t="s">
        <v>49</v>
      </c>
      <c r="I20" s="1"/>
      <c r="J20" s="1"/>
      <c r="K20" s="1"/>
      <c r="L20" s="1">
        <f>SUM(L14 + L15 + L16 + L17 + L18)</f>
        <v>9800</v>
      </c>
      <c r="M20" s="1">
        <f>F20 - L20</f>
        <v>10155</v>
      </c>
    </row>
    <row r="21" spans="1:1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>
      <c r="A22" s="1" t="s">
        <v>30</v>
      </c>
      <c r="B22" s="1" t="s">
        <v>31</v>
      </c>
      <c r="C22" s="1"/>
      <c r="D22" s="1"/>
      <c r="E22" s="1"/>
      <c r="F22" s="1">
        <f>SUM(F12 + F20)</f>
        <v>31430</v>
      </c>
      <c r="G22" s="1">
        <v>4.5</v>
      </c>
      <c r="H22" s="1" t="s">
        <v>31</v>
      </c>
      <c r="I22" s="1"/>
      <c r="J22" s="1"/>
      <c r="K22" s="1"/>
      <c r="L22" s="1">
        <f>SUM(L12 + L20)</f>
        <v>40840</v>
      </c>
      <c r="M22" s="1">
        <f>F22 - L22</f>
        <v>-9410</v>
      </c>
    </row>
    <row r="23" spans="1:1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A24" s="1">
        <v>7.2</v>
      </c>
      <c r="B24" s="1" t="s">
        <v>32</v>
      </c>
      <c r="C24" s="1" t="s">
        <v>33</v>
      </c>
      <c r="D24" s="1">
        <v>9.99581</v>
      </c>
      <c r="E24" s="1">
        <f>SUM(E4 + E18)</f>
        <v>2200</v>
      </c>
      <c r="F24" s="1">
        <f>D24 * E4</f>
        <v>19991.62</v>
      </c>
      <c r="G24" s="1">
        <v>5</v>
      </c>
      <c r="H24" s="1" t="s">
        <v>32</v>
      </c>
      <c r="I24" s="1" t="s">
        <v>33</v>
      </c>
      <c r="J24" s="1">
        <v>9.99581</v>
      </c>
      <c r="K24" s="1">
        <f>SUM(K12 + K18)</f>
        <v>1752</v>
      </c>
      <c r="L24" s="1">
        <f>J24 * K12</f>
        <v>15513.49712</v>
      </c>
      <c r="M24" s="1">
        <f>F24 - L24</f>
        <v>4478.12288</v>
      </c>
    </row>
    <row r="25" spans="1:13">
      <c r="A25" s="1">
        <v>7.3</v>
      </c>
      <c r="B25" s="1" t="s">
        <v>34</v>
      </c>
      <c r="C25" s="1" t="s">
        <v>26</v>
      </c>
      <c r="D25" s="1">
        <v>700</v>
      </c>
      <c r="E25" s="1">
        <v>1.55</v>
      </c>
      <c r="F25" s="1">
        <f>D25 * E25</f>
        <v>1085</v>
      </c>
      <c r="G25" s="1">
        <v>6</v>
      </c>
      <c r="H25" s="1" t="s">
        <v>34</v>
      </c>
      <c r="I25" s="1" t="s">
        <v>26</v>
      </c>
      <c r="J25" s="1">
        <v>8.4</v>
      </c>
      <c r="K25" s="1">
        <f>SUM(K12 + K18)</f>
        <v>1752</v>
      </c>
      <c r="L25" s="1">
        <f>J25 * K25</f>
        <v>14716.8</v>
      </c>
      <c r="M25" s="1">
        <f>F25 - L25</f>
        <v>-13631.8</v>
      </c>
    </row>
    <row r="26" spans="1:13">
      <c r="A26" s="1">
        <v>8</v>
      </c>
      <c r="B26" s="1" t="s">
        <v>35</v>
      </c>
      <c r="C26" s="1" t="s">
        <v>23</v>
      </c>
      <c r="D26" s="1">
        <v>2</v>
      </c>
      <c r="E26" s="1">
        <f>SUM(E4 + E18)</f>
        <v>2200</v>
      </c>
      <c r="F26" s="1">
        <f>D26 * E4</f>
        <v>4000</v>
      </c>
      <c r="G26" s="1">
        <v>7</v>
      </c>
      <c r="H26" s="1" t="s">
        <v>35</v>
      </c>
      <c r="I26" s="1" t="s">
        <v>23</v>
      </c>
      <c r="J26" s="1">
        <v>2</v>
      </c>
      <c r="K26" s="1">
        <f>SUM(K12 + K18)</f>
        <v>1752</v>
      </c>
      <c r="L26" s="1">
        <f>J26 * K12</f>
        <v>3104</v>
      </c>
      <c r="M26" s="1">
        <f>F26 - L26</f>
        <v>896</v>
      </c>
    </row>
    <row r="27" spans="1:13">
      <c r="A27" s="1">
        <v>8.1</v>
      </c>
      <c r="B27" s="1" t="s">
        <v>36</v>
      </c>
      <c r="C27" s="1" t="s">
        <v>23</v>
      </c>
      <c r="D27" s="1">
        <v>2</v>
      </c>
      <c r="E27" s="1">
        <f>SUM(E4 + E18)</f>
        <v>2200</v>
      </c>
      <c r="F27" s="1">
        <f>D27 * E4</f>
        <v>4000</v>
      </c>
      <c r="G27" s="1">
        <v>7.1</v>
      </c>
      <c r="H27" s="1" t="s">
        <v>36</v>
      </c>
      <c r="I27" s="1" t="s">
        <v>23</v>
      </c>
      <c r="J27" s="1">
        <v>2</v>
      </c>
      <c r="K27" s="1">
        <f>SUM(K12 + K18)</f>
        <v>1752</v>
      </c>
      <c r="L27" s="1">
        <f>J27 * K12</f>
        <v>3104</v>
      </c>
      <c r="M27" s="1">
        <f>F27 - L27</f>
        <v>896</v>
      </c>
    </row>
    <row r="28" spans="1:1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>
      <c r="A29" s="1">
        <v>8.5</v>
      </c>
      <c r="B29" s="1" t="s">
        <v>37</v>
      </c>
      <c r="C29" s="1"/>
      <c r="D29" s="1"/>
      <c r="E29" s="1"/>
      <c r="F29" s="1">
        <f>SUM(F24 + F25 + F26 + F27)</f>
        <v>29076.62</v>
      </c>
      <c r="G29" s="1" t="s">
        <v>50</v>
      </c>
      <c r="H29" s="1" t="s">
        <v>37</v>
      </c>
      <c r="I29" s="1"/>
      <c r="J29" s="1"/>
      <c r="K29" s="1"/>
      <c r="L29" s="1">
        <f>SUM(L24 + L25 + L26 + L27)</f>
        <v>36438.29712</v>
      </c>
      <c r="M29" s="1">
        <f>F29 - L29</f>
        <v>-7361.67712</v>
      </c>
    </row>
    <row r="30" spans="1:1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1">
        <v>9</v>
      </c>
      <c r="B31" s="1" t="s">
        <v>38</v>
      </c>
      <c r="C31" s="1"/>
      <c r="D31" s="1">
        <v>24</v>
      </c>
      <c r="E31" s="1">
        <v>3100</v>
      </c>
      <c r="F31" s="1">
        <f>D31 * E31</f>
        <v>74400</v>
      </c>
      <c r="G31" s="1">
        <v>8</v>
      </c>
      <c r="H31" s="1" t="s">
        <v>38</v>
      </c>
      <c r="I31" s="1"/>
      <c r="J31" s="1">
        <v>24</v>
      </c>
      <c r="K31" s="1">
        <v>3100</v>
      </c>
      <c r="L31" s="1">
        <f>J31 * K31</f>
        <v>74400</v>
      </c>
      <c r="M31" s="1">
        <f>F31 - L31</f>
        <v>0</v>
      </c>
    </row>
    <row r="32" spans="1:13">
      <c r="A32" s="1">
        <v>10</v>
      </c>
      <c r="B32" s="1" t="s">
        <v>39</v>
      </c>
      <c r="C32" s="1"/>
      <c r="D32" s="1"/>
      <c r="E32" s="1"/>
      <c r="F32" s="1">
        <v>15000</v>
      </c>
      <c r="G32" s="1">
        <v>9</v>
      </c>
      <c r="H32" s="1" t="s">
        <v>39</v>
      </c>
      <c r="I32" s="1"/>
      <c r="J32" s="1"/>
      <c r="K32" s="1"/>
      <c r="L32" s="1">
        <v>15000</v>
      </c>
      <c r="M32" s="1">
        <f>F32 - L32</f>
        <v>0</v>
      </c>
    </row>
    <row r="33" spans="1:13">
      <c r="A33" s="1">
        <v>11</v>
      </c>
      <c r="B33" s="1" t="s">
        <v>40</v>
      </c>
      <c r="C33" s="1"/>
      <c r="D33" s="1"/>
      <c r="E33" s="1"/>
      <c r="F33" s="1">
        <v>5</v>
      </c>
      <c r="G33" s="1">
        <v>10</v>
      </c>
      <c r="H33" s="1" t="s">
        <v>40</v>
      </c>
      <c r="I33" s="1"/>
      <c r="J33" s="1"/>
      <c r="K33" s="1"/>
      <c r="L33" s="1">
        <v>5</v>
      </c>
      <c r="M33" s="1">
        <f>F33 - L33</f>
        <v>0</v>
      </c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">
        <v>12</v>
      </c>
      <c r="B35" s="1" t="s">
        <v>41</v>
      </c>
      <c r="C35" s="1"/>
      <c r="D35" s="1"/>
      <c r="E35" s="1"/>
      <c r="F35" s="1">
        <f>SUM(F31 + F32)</f>
        <v>89400</v>
      </c>
      <c r="G35" s="1">
        <v>11</v>
      </c>
      <c r="H35" s="1" t="s">
        <v>41</v>
      </c>
      <c r="I35" s="1"/>
      <c r="J35" s="1"/>
      <c r="K35" s="1"/>
      <c r="L35" s="1">
        <f>SUM(L31 + L32)</f>
        <v>89400</v>
      </c>
      <c r="M35" s="1">
        <f>F35 - L35</f>
        <v>0</v>
      </c>
    </row>
    <row r="36" spans="1:13">
      <c r="A36" s="1">
        <v>13</v>
      </c>
      <c r="B36" s="1" t="s">
        <v>42</v>
      </c>
      <c r="C36" s="1"/>
      <c r="D36" s="1"/>
      <c r="E36" s="1"/>
      <c r="F36" s="1">
        <f>D31 * E31</f>
        <v>74400</v>
      </c>
      <c r="G36" s="1">
        <v>12</v>
      </c>
      <c r="H36" s="1" t="s">
        <v>42</v>
      </c>
      <c r="I36" s="1"/>
      <c r="J36" s="1"/>
      <c r="K36" s="1"/>
      <c r="L36" s="1">
        <f>J31 * K31</f>
        <v>74400</v>
      </c>
      <c r="M36" s="1">
        <f>F36 - L36</f>
        <v>0</v>
      </c>
    </row>
    <row r="37" spans="1:13">
      <c r="A37" s="1">
        <v>14</v>
      </c>
      <c r="B37" s="1" t="s">
        <v>43</v>
      </c>
      <c r="C37" s="1"/>
      <c r="D37" s="1"/>
      <c r="E37" s="1"/>
      <c r="F37" s="1">
        <f>F31 * F33</f>
        <v>372000</v>
      </c>
      <c r="G37" s="1">
        <v>13</v>
      </c>
      <c r="H37" s="1" t="s">
        <v>43</v>
      </c>
      <c r="I37" s="1"/>
      <c r="J37" s="1"/>
      <c r="K37" s="1"/>
      <c r="L37" s="1">
        <f>L31 * L33</f>
        <v>372000</v>
      </c>
      <c r="M37" s="1">
        <f>F37 - L37</f>
        <v>0</v>
      </c>
    </row>
    <row r="38" spans="1:1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>
      <c r="A39" s="1">
        <v>15</v>
      </c>
      <c r="B39" s="1" t="s">
        <v>44</v>
      </c>
      <c r="C39" s="1"/>
      <c r="D39" s="1"/>
      <c r="E39" s="1"/>
      <c r="F39" s="3">
        <f>F36 - F29</f>
        <v>45323.38</v>
      </c>
      <c r="G39" s="1">
        <v>14</v>
      </c>
      <c r="H39" s="1" t="s">
        <v>44</v>
      </c>
      <c r="I39" s="1"/>
      <c r="J39" s="1"/>
      <c r="K39" s="1"/>
      <c r="L39" s="3">
        <f>L36 - L29</f>
        <v>37961.70288</v>
      </c>
      <c r="M39" s="5">
        <f>F39 - L39</f>
        <v>7361.67712</v>
      </c>
    </row>
    <row r="40" spans="1:13">
      <c r="A40" s="1">
        <v>16</v>
      </c>
      <c r="B40" s="1" t="s">
        <v>45</v>
      </c>
      <c r="C40" s="1"/>
      <c r="D40" s="1"/>
      <c r="E40" s="1"/>
      <c r="F40" s="4">
        <f>F22/F39</f>
        <v>0.69346107902809</v>
      </c>
      <c r="G40" s="1">
        <v>15</v>
      </c>
      <c r="H40" s="1" t="s">
        <v>45</v>
      </c>
      <c r="I40" s="1"/>
      <c r="J40" s="1"/>
      <c r="K40" s="1"/>
      <c r="L40" s="4">
        <f>L22/L39</f>
        <v>1.0758210749686</v>
      </c>
      <c r="M40" s="5">
        <f>F40 - L40</f>
        <v>-0.38235999594051</v>
      </c>
    </row>
  </sheetData>
  <mergeCells>
    <mergeCell ref="A2:F2"/>
    <mergeCell ref="A1:F1"/>
    <mergeCell ref="G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PAWS-3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2025-10-11T16:34:25+05:30</dcterms:created>
  <dcterms:modified xsi:type="dcterms:W3CDTF">2025-10-11T16:34:25+05:30</dcterms:modified>
  <dc:title>Untitled Spreadsheet</dc:title>
  <dc:description/>
  <dc:subject/>
  <cp:keywords/>
  <cp:category/>
</cp:coreProperties>
</file>